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5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<sst xmlns="http://schemas.openxmlformats.org/spreadsheetml/2006/main" count="186" uniqueCount="60">
  <si>
    <t>Census Designated Place</t>
  </si>
  <si>
    <t>2010  Total Population</t>
  </si>
  <si>
    <t>Percent Vacant</t>
  </si>
  <si>
    <t>Total</t>
  </si>
  <si>
    <t>Occupied</t>
  </si>
  <si>
    <t>Vacant</t>
  </si>
  <si>
    <t>Hawaii STATE</t>
  </si>
  <si>
    <t>Maui County</t>
  </si>
  <si>
    <t>Haiku-Pauwela CDP</t>
  </si>
  <si>
    <t>Haliimaile CDP</t>
  </si>
  <si>
    <t>Hana CDP</t>
  </si>
  <si>
    <t>Kaanapali CDP</t>
  </si>
  <si>
    <t>Kahului CDP</t>
  </si>
  <si>
    <t>Kapalua CDP</t>
  </si>
  <si>
    <t>Keokea CDP</t>
  </si>
  <si>
    <t>Kihei CDP</t>
  </si>
  <si>
    <t>Kula CDP</t>
  </si>
  <si>
    <t>Lahaina CDP</t>
  </si>
  <si>
    <t>Launiupoko CDP</t>
  </si>
  <si>
    <t>Makawao CDP</t>
  </si>
  <si>
    <t>Makena CDP</t>
  </si>
  <si>
    <t>Napili-Honokowai CDP</t>
  </si>
  <si>
    <t>Olinda CDP</t>
  </si>
  <si>
    <t>Olowalu CDP</t>
  </si>
  <si>
    <t>Paia CDP</t>
  </si>
  <si>
    <t>Pukalani CDP</t>
  </si>
  <si>
    <t>Waihee-Waiehu CDP</t>
  </si>
  <si>
    <t>Waikapu CDP</t>
  </si>
  <si>
    <t>Wailea CDP</t>
  </si>
  <si>
    <t>Wailuku CDP</t>
  </si>
  <si>
    <t>Lanai</t>
  </si>
  <si>
    <t>Lanai City CDP</t>
  </si>
  <si>
    <t>Manele CDP</t>
  </si>
  <si>
    <t>Molokai</t>
  </si>
  <si>
    <t>Kaunakakai CDP</t>
  </si>
  <si>
    <t>Kualapuu CDP</t>
  </si>
  <si>
    <t>Maunaloa CDP</t>
  </si>
  <si>
    <t>Source: U.S. Census Bureau, 2010 Census.</t>
  </si>
  <si>
    <t>2010 Census Redistricting Data (Public Law 94-171) Summary File, Tables P1 and H1</t>
  </si>
  <si>
    <t>Mahinahina CDP</t>
  </si>
  <si>
    <t>Maalaea CDP</t>
  </si>
  <si>
    <t xml:space="preserve">Maui  </t>
  </si>
  <si>
    <t>LANAI ISLAND</t>
  </si>
  <si>
    <t>KALAWAO COUNTY (Kalapapa)</t>
  </si>
  <si>
    <t>MAUI COUNTY</t>
  </si>
  <si>
    <t xml:space="preserve"> </t>
  </si>
  <si>
    <t>Wailea-Makena</t>
  </si>
  <si>
    <t>Maui</t>
  </si>
  <si>
    <r>
      <t xml:space="preserve">MOLOKAI ISLAND </t>
    </r>
    <r>
      <rPr>
        <b/>
        <sz val="8"/>
        <rFont val="Arial"/>
        <family val="2"/>
      </rPr>
      <t>(except Kalawao)</t>
    </r>
  </si>
  <si>
    <t>ISLAND</t>
  </si>
  <si>
    <t>2010 Housing units</t>
  </si>
  <si>
    <r>
      <t xml:space="preserve"> P O P U L A T I O N</t>
    </r>
    <r>
      <rPr>
        <b/>
        <sz val="12"/>
        <rFont val="Arial"/>
        <family val="2"/>
      </rPr>
      <t xml:space="preserve">  --  HISTORICAL  --  1896 ==&gt; 2010</t>
    </r>
  </si>
  <si>
    <t xml:space="preserve">  Census Designated Place</t>
  </si>
  <si>
    <t xml:space="preserve">              MAUI ISLAND</t>
  </si>
  <si>
    <t>MAUI ISLAND</t>
  </si>
  <si>
    <t>POPULATION  and HOUSING UNITS  2010</t>
  </si>
  <si>
    <t>C E N S U S</t>
  </si>
  <si>
    <t>MAUI COUNTY HOUSING UNITS --HISTORICAL 1970-2020</t>
  </si>
  <si>
    <t>Puunene</t>
  </si>
  <si>
    <t xml:space="preserve"> Census Designated Place (CDP)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</si>
</sst>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2" borderId="0" xfId="0" applyFont="1" applyFill="1" applyAlignment="1">
      <alignment wrapText="1"/>
    </xf>
    <xf numFmtId="3" fontId="3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3" fontId="2" fillId="2" borderId="7" xfId="0" applyNumberFormat="1" applyFont="1" applyFill="1" applyBorder="1" applyAlignment="1">
      <alignment horizontal="right" wrapText="1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0" fontId="1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wrapText="1"/>
    </xf>
    <xf numFmtId="3" fontId="2" fillId="2" borderId="15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3" borderId="1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right" wrapText="1"/>
    </xf>
    <xf numFmtId="3" fontId="2" fillId="3" borderId="10" xfId="0" applyNumberFormat="1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wrapText="1"/>
    </xf>
    <xf numFmtId="3" fontId="2" fillId="3" borderId="18" xfId="0" applyNumberFormat="1" applyFont="1" applyFill="1" applyBorder="1" applyAlignment="1">
      <alignment horizontal="right" vertical="center" wrapText="1"/>
    </xf>
    <xf numFmtId="3" fontId="2" fillId="3" borderId="19" xfId="0" applyNumberFormat="1" applyFont="1" applyFill="1" applyBorder="1" applyAlignment="1">
      <alignment horizontal="right" wrapText="1"/>
    </xf>
    <xf numFmtId="3" fontId="2" fillId="3" borderId="20" xfId="0" applyNumberFormat="1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wrapText="1"/>
    </xf>
    <xf numFmtId="3" fontId="2" fillId="3" borderId="15" xfId="0" applyNumberFormat="1" applyFont="1" applyFill="1" applyBorder="1" applyAlignment="1">
      <alignment horizontal="right" wrapText="1"/>
    </xf>
    <xf numFmtId="3" fontId="1" fillId="3" borderId="8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 horizontal="right" wrapText="1"/>
    </xf>
    <xf numFmtId="3" fontId="1" fillId="4" borderId="7" xfId="0" applyNumberFormat="1" applyFont="1" applyFill="1" applyBorder="1" applyAlignment="1">
      <alignment/>
    </xf>
    <xf numFmtId="3" fontId="1" fillId="4" borderId="8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3" fillId="2" borderId="16" xfId="0" applyNumberFormat="1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8" fillId="2" borderId="8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wrapText="1"/>
    </xf>
    <xf numFmtId="0" fontId="1" fillId="4" borderId="26" xfId="0" applyFont="1" applyFill="1" applyBorder="1" applyAlignment="1">
      <alignment wrapText="1"/>
    </xf>
    <xf numFmtId="0" fontId="2" fillId="4" borderId="27" xfId="0" applyFont="1" applyFill="1" applyBorder="1" applyAlignment="1">
      <alignment wrapText="1"/>
    </xf>
    <xf numFmtId="3" fontId="3" fillId="4" borderId="28" xfId="0" applyNumberFormat="1" applyFont="1" applyFill="1" applyBorder="1" applyAlignment="1">
      <alignment horizontal="right" wrapText="1"/>
    </xf>
    <xf numFmtId="3" fontId="3" fillId="4" borderId="29" xfId="0" applyNumberFormat="1" applyFont="1" applyFill="1" applyBorder="1" applyAlignment="1">
      <alignment horizontal="right" wrapText="1"/>
    </xf>
    <xf numFmtId="0" fontId="3" fillId="4" borderId="29" xfId="0" applyFont="1" applyFill="1" applyBorder="1" applyAlignment="1">
      <alignment horizontal="right" wrapText="1"/>
    </xf>
    <xf numFmtId="0" fontId="1" fillId="4" borderId="30" xfId="0" applyFont="1" applyFill="1" applyBorder="1" applyAlignment="1">
      <alignment wrapText="1"/>
    </xf>
    <xf numFmtId="0" fontId="2" fillId="4" borderId="30" xfId="0" applyFont="1" applyFill="1" applyBorder="1" applyAlignment="1">
      <alignment wrapText="1"/>
    </xf>
    <xf numFmtId="0" fontId="3" fillId="4" borderId="31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right" wrapText="1"/>
    </xf>
    <xf numFmtId="0" fontId="1" fillId="4" borderId="3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3" fontId="2" fillId="4" borderId="4" xfId="0" applyNumberFormat="1" applyFont="1" applyFill="1" applyBorder="1" applyAlignment="1">
      <alignment horizontal="right" vertical="center" wrapText="1"/>
    </xf>
    <xf numFmtId="3" fontId="2" fillId="4" borderId="32" xfId="0" applyNumberFormat="1" applyFont="1" applyFill="1" applyBorder="1" applyAlignment="1">
      <alignment horizontal="right" wrapText="1"/>
    </xf>
    <xf numFmtId="3" fontId="2" fillId="4" borderId="11" xfId="0" applyNumberFormat="1" applyFont="1" applyFill="1" applyBorder="1" applyAlignment="1">
      <alignment horizontal="right" wrapText="1"/>
    </xf>
    <xf numFmtId="0" fontId="1" fillId="3" borderId="33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3" fontId="3" fillId="3" borderId="16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1" fillId="3" borderId="34" xfId="0" applyFont="1" applyFill="1" applyBorder="1" applyAlignment="1">
      <alignment wrapText="1"/>
    </xf>
    <xf numFmtId="0" fontId="2" fillId="3" borderId="34" xfId="0" applyFont="1" applyFill="1" applyBorder="1" applyAlignment="1">
      <alignment wrapText="1"/>
    </xf>
    <xf numFmtId="3" fontId="3" fillId="3" borderId="17" xfId="0" applyNumberFormat="1" applyFont="1" applyFill="1" applyBorder="1" applyAlignment="1">
      <alignment horizontal="right" wrapText="1"/>
    </xf>
    <xf numFmtId="0" fontId="3" fillId="3" borderId="18" xfId="0" applyFont="1" applyFill="1" applyBorder="1" applyAlignment="1">
      <alignment horizontal="right" wrapText="1"/>
    </xf>
    <xf numFmtId="0" fontId="1" fillId="3" borderId="30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3" borderId="31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 wrapText="1"/>
    </xf>
    <xf numFmtId="3" fontId="1" fillId="4" borderId="35" xfId="0" applyNumberFormat="1" applyFont="1" applyFill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 wrapText="1"/>
    </xf>
    <xf numFmtId="3" fontId="2" fillId="2" borderId="36" xfId="0" applyNumberFormat="1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3" fontId="1" fillId="5" borderId="7" xfId="0" applyNumberFormat="1" applyFont="1" applyFill="1" applyBorder="1" applyAlignment="1">
      <alignment horizontal="right" vertical="center"/>
    </xf>
    <xf numFmtId="3" fontId="1" fillId="5" borderId="35" xfId="0" applyNumberFormat="1" applyFont="1" applyFill="1" applyBorder="1" applyAlignment="1">
      <alignment horizontal="right" vertical="center"/>
    </xf>
    <xf numFmtId="3" fontId="2" fillId="5" borderId="7" xfId="0" applyNumberFormat="1" applyFont="1" applyFill="1" applyBorder="1" applyAlignment="1">
      <alignment horizontal="right" wrapText="1"/>
    </xf>
    <xf numFmtId="3" fontId="1" fillId="5" borderId="7" xfId="0" applyNumberFormat="1" applyFont="1" applyFill="1" applyBorder="1" applyAlignment="1">
      <alignment/>
    </xf>
    <xf numFmtId="3" fontId="1" fillId="5" borderId="8" xfId="0" applyNumberFormat="1" applyFont="1" applyFill="1" applyBorder="1" applyAlignment="1">
      <alignment/>
    </xf>
    <xf numFmtId="3" fontId="2" fillId="2" borderId="21" xfId="0" applyNumberFormat="1" applyFont="1" applyFill="1" applyBorder="1" applyAlignment="1">
      <alignment horizont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wrapText="1"/>
    </xf>
    <xf numFmtId="0" fontId="2" fillId="2" borderId="24" xfId="0" applyFont="1" applyFill="1" applyBorder="1" applyAlignment="1">
      <alignment horizontal="left" wrapText="1"/>
    </xf>
    <xf numFmtId="3" fontId="2" fillId="2" borderId="24" xfId="0" applyNumberFormat="1" applyFont="1" applyFill="1" applyBorder="1" applyAlignment="1">
      <alignment horizontal="center" wrapText="1"/>
    </xf>
    <xf numFmtId="3" fontId="2" fillId="2" borderId="35" xfId="0" applyNumberFormat="1" applyFont="1" applyFill="1" applyBorder="1" applyAlignment="1">
      <alignment horizontal="center" wrapText="1"/>
    </xf>
    <xf numFmtId="168" fontId="0" fillId="2" borderId="38" xfId="0" applyNumberFormat="1" applyFont="1" applyFill="1" applyBorder="1" applyAlignment="1">
      <alignment horizontal="center" wrapText="1"/>
    </xf>
    <xf numFmtId="168" fontId="1" fillId="2" borderId="21" xfId="0" applyNumberFormat="1" applyFont="1" applyFill="1" applyBorder="1" applyAlignment="1">
      <alignment horizontal="center" wrapText="1"/>
    </xf>
    <xf numFmtId="168" fontId="1" fillId="2" borderId="38" xfId="0" applyNumberFormat="1" applyFont="1" applyFill="1" applyBorder="1" applyAlignment="1">
      <alignment horizontal="center" wrapText="1"/>
    </xf>
    <xf numFmtId="168" fontId="0" fillId="3" borderId="39" xfId="0" applyNumberFormat="1" applyFont="1" applyFill="1" applyBorder="1" applyAlignment="1">
      <alignment wrapText="1"/>
    </xf>
    <xf numFmtId="168" fontId="0" fillId="3" borderId="40" xfId="0" applyNumberFormat="1" applyFont="1" applyFill="1" applyBorder="1" applyAlignment="1">
      <alignment wrapText="1"/>
    </xf>
    <xf numFmtId="168" fontId="0" fillId="3" borderId="41" xfId="0" applyNumberFormat="1" applyFont="1" applyFill="1" applyBorder="1" applyAlignment="1">
      <alignment wrapText="1"/>
    </xf>
    <xf numFmtId="168" fontId="0" fillId="4" borderId="42" xfId="0" applyNumberFormat="1" applyFont="1" applyFill="1" applyBorder="1" applyAlignment="1">
      <alignment wrapText="1"/>
    </xf>
    <xf numFmtId="168" fontId="0" fillId="4" borderId="41" xfId="0" applyNumberFormat="1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5" xfId="0" applyNumberFormat="1" applyFont="1" applyFill="1" applyBorder="1" applyAlignment="1">
      <alignment horizontal="right" wrapText="1"/>
    </xf>
    <xf numFmtId="3" fontId="2" fillId="4" borderId="6" xfId="0" applyNumberFormat="1" applyFont="1" applyFill="1" applyBorder="1" applyAlignment="1">
      <alignment horizontal="right" wrapText="1"/>
    </xf>
    <xf numFmtId="0" fontId="1" fillId="2" borderId="43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wrapText="1"/>
    </xf>
    <xf numFmtId="3" fontId="3" fillId="2" borderId="12" xfId="0" applyNumberFormat="1" applyFont="1" applyFill="1" applyBorder="1" applyAlignment="1">
      <alignment horizontal="right" wrapText="1"/>
    </xf>
    <xf numFmtId="3" fontId="3" fillId="2" borderId="13" xfId="0" applyNumberFormat="1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right" wrapText="1"/>
    </xf>
    <xf numFmtId="168" fontId="0" fillId="2" borderId="44" xfId="0" applyNumberFormat="1" applyFont="1" applyFill="1" applyBorder="1" applyAlignment="1">
      <alignment horizontal="center" wrapText="1"/>
    </xf>
    <xf numFmtId="0" fontId="2" fillId="4" borderId="45" xfId="0" applyFont="1" applyFill="1" applyBorder="1" applyAlignment="1">
      <alignment wrapText="1"/>
    </xf>
    <xf numFmtId="0" fontId="2" fillId="4" borderId="46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 wrapText="1"/>
    </xf>
    <xf numFmtId="168" fontId="0" fillId="2" borderId="39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2" borderId="37" xfId="0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right" vertical="center" wrapText="1"/>
    </xf>
    <xf numFmtId="3" fontId="2" fillId="2" borderId="35" xfId="0" applyNumberFormat="1" applyFont="1" applyFill="1" applyBorder="1" applyAlignment="1">
      <alignment horizontal="center" vertical="center" wrapText="1"/>
    </xf>
    <xf numFmtId="168" fontId="1" fillId="2" borderId="2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3" fontId="1" fillId="3" borderId="32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2" fillId="3" borderId="32" xfId="0" applyNumberFormat="1" applyFont="1" applyFill="1" applyBorder="1" applyAlignment="1">
      <alignment horizontal="right" wrapText="1"/>
    </xf>
    <xf numFmtId="3" fontId="1" fillId="3" borderId="32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 horizontal="right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" fillId="2" borderId="3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/>
    </xf>
    <xf numFmtId="0" fontId="1" fillId="4" borderId="37" xfId="0" applyFont="1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3" fontId="2" fillId="2" borderId="50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2" borderId="5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2" xfId="0" applyFont="1" applyFill="1" applyBorder="1" applyAlignment="1">
      <alignment wrapText="1"/>
    </xf>
    <xf numFmtId="0" fontId="0" fillId="2" borderId="53" xfId="0" applyFont="1" applyFill="1" applyBorder="1" applyAlignment="1">
      <alignment wrapText="1"/>
    </xf>
    <xf numFmtId="0" fontId="0" fillId="2" borderId="54" xfId="0" applyFont="1" applyFill="1" applyBorder="1" applyAlignment="1">
      <alignment wrapText="1"/>
    </xf>
    <xf numFmtId="0" fontId="0" fillId="2" borderId="45" xfId="0" applyFont="1" applyFill="1" applyBorder="1" applyAlignment="1">
      <alignment wrapText="1"/>
    </xf>
    <xf numFmtId="0" fontId="0" fillId="2" borderId="55" xfId="0" applyFont="1" applyFill="1" applyBorder="1" applyAlignment="1">
      <alignment wrapText="1"/>
    </xf>
    <xf numFmtId="0" fontId="1" fillId="5" borderId="37" xfId="0" applyFont="1" applyFill="1" applyBorder="1" applyAlignment="1">
      <alignment horizontal="left" vertical="center" wrapText="1"/>
    </xf>
    <xf numFmtId="0" fontId="0" fillId="5" borderId="21" xfId="0" applyFill="1" applyBorder="1" applyAlignment="1">
      <alignment horizontal="left" vertic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3" borderId="37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3" fontId="2" fillId="2" borderId="57" xfId="0" applyNumberFormat="1" applyFont="1" applyFill="1" applyBorder="1" applyAlignment="1">
      <alignment horizontal="right" vertical="center" wrapText="1"/>
    </xf>
    <xf numFmtId="3" fontId="2" fillId="2" borderId="58" xfId="0" applyNumberFormat="1" applyFont="1" applyFill="1" applyBorder="1" applyAlignment="1">
      <alignment horizontal="right" wrapText="1"/>
    </xf>
    <xf numFmtId="0" fontId="0" fillId="0" borderId="59" xfId="0" applyBorder="1" applyAlignment="1">
      <alignment horizontal="right" vertical="center" wrapText="1"/>
    </xf>
    <xf numFmtId="3" fontId="2" fillId="2" borderId="60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28" xfId="0" applyNumberFormat="1" applyFont="1" applyFill="1" applyBorder="1" applyAlignment="1">
      <alignment horizontal="right" vertical="center" wrapText="1"/>
    </xf>
    <xf numFmtId="3" fontId="2" fillId="2" borderId="31" xfId="0" applyNumberFormat="1" applyFont="1" applyFill="1" applyBorder="1" applyAlignment="1">
      <alignment horizontal="right" vertical="center" wrapText="1"/>
    </xf>
    <xf numFmtId="3" fontId="2" fillId="2" borderId="45" xfId="0" applyNumberFormat="1" applyFont="1" applyFill="1" applyBorder="1" applyAlignment="1">
      <alignment horizontal="right" vertical="center" wrapText="1"/>
    </xf>
    <xf numFmtId="3" fontId="2" fillId="2" borderId="56" xfId="0" applyNumberFormat="1" applyFont="1" applyFill="1" applyBorder="1" applyAlignment="1">
      <alignment horizontal="right" vertical="center" wrapText="1"/>
    </xf>
    <xf numFmtId="3" fontId="2" fillId="2" borderId="3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1">
      <selection activeCell="T44" sqref="T44"/>
    </sheetView>
  </sheetViews>
  <sheetFormatPr defaultColWidth="9.140625" defaultRowHeight="12.75"/>
  <cols>
    <col min="2" max="2" width="22.28125" style="0" customWidth="1"/>
    <col min="3" max="3" width="12.28125" style="0" customWidth="1"/>
    <col min="4" max="4" width="9.00390625" style="0" customWidth="1"/>
    <col min="5" max="5" width="10.57421875" style="0" customWidth="1"/>
    <col min="8" max="8" width="5.421875" style="0" customWidth="1"/>
    <col min="9" max="9" width="9.140625" style="9" customWidth="1"/>
    <col min="10" max="10" width="21.7109375" style="0" customWidth="1"/>
    <col min="11" max="15" width="8.00390625" style="0" customWidth="1"/>
    <col min="16" max="19" width="7.57421875" style="0" customWidth="1"/>
    <col min="20" max="22" width="8.8515625" style="0" customWidth="1"/>
    <col min="23" max="23" width="25.28125" style="0" customWidth="1"/>
    <col min="24" max="24" width="5.7109375" style="0" customWidth="1"/>
  </cols>
  <sheetData>
    <row r="1" spans="2:22" ht="18.75" thickBot="1">
      <c r="B1" s="185" t="s">
        <v>55</v>
      </c>
      <c r="C1" s="186"/>
      <c r="D1" s="186"/>
      <c r="E1" s="186"/>
      <c r="F1" s="186"/>
      <c r="G1" s="187"/>
      <c r="I1" s="168" t="s">
        <v>56</v>
      </c>
      <c r="J1" s="169"/>
      <c r="K1" s="152" t="s">
        <v>51</v>
      </c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4"/>
    </row>
    <row r="2" spans="1:22" ht="15.75" customHeight="1" thickBot="1">
      <c r="A2" s="1"/>
      <c r="B2" s="190" t="s">
        <v>0</v>
      </c>
      <c r="C2" s="192" t="s">
        <v>1</v>
      </c>
      <c r="D2" s="194" t="s">
        <v>50</v>
      </c>
      <c r="E2" s="195"/>
      <c r="F2" s="196"/>
      <c r="G2" s="197" t="s">
        <v>2</v>
      </c>
      <c r="I2" s="170"/>
      <c r="J2" s="171"/>
      <c r="K2" s="164">
        <v>1896</v>
      </c>
      <c r="L2" s="149">
        <v>1910</v>
      </c>
      <c r="M2" s="149">
        <v>1920</v>
      </c>
      <c r="N2" s="149">
        <v>1930</v>
      </c>
      <c r="O2" s="149">
        <v>1940</v>
      </c>
      <c r="P2" s="149">
        <v>1950</v>
      </c>
      <c r="Q2" s="149">
        <v>1960</v>
      </c>
      <c r="R2" s="149">
        <v>1970</v>
      </c>
      <c r="S2" s="149">
        <v>1980</v>
      </c>
      <c r="T2" s="149">
        <v>1990</v>
      </c>
      <c r="U2" s="149">
        <v>2000</v>
      </c>
      <c r="V2" s="150">
        <v>2010</v>
      </c>
    </row>
    <row r="3" spans="2:22" ht="14.25" customHeight="1" thickBot="1">
      <c r="B3" s="191"/>
      <c r="C3" s="193"/>
      <c r="D3" s="49" t="s">
        <v>3</v>
      </c>
      <c r="E3" s="49" t="s">
        <v>4</v>
      </c>
      <c r="F3" s="49" t="s">
        <v>5</v>
      </c>
      <c r="G3" s="198"/>
      <c r="I3" s="172"/>
      <c r="J3" s="173"/>
      <c r="K3" s="164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1"/>
    </row>
    <row r="4" spans="2:23" ht="14.25" customHeight="1" thickBot="1">
      <c r="B4" s="123" t="s">
        <v>6</v>
      </c>
      <c r="C4" s="47">
        <v>1360301</v>
      </c>
      <c r="D4" s="6">
        <v>519508</v>
      </c>
      <c r="E4" s="6">
        <v>455338</v>
      </c>
      <c r="F4" s="6">
        <v>64170</v>
      </c>
      <c r="G4" s="124">
        <v>0.124</v>
      </c>
      <c r="I4" s="89"/>
      <c r="J4" s="48" t="s">
        <v>6</v>
      </c>
      <c r="K4" s="96">
        <v>109020</v>
      </c>
      <c r="L4" s="97">
        <v>191874</v>
      </c>
      <c r="M4" s="97">
        <v>255881</v>
      </c>
      <c r="N4" s="97">
        <v>368300</v>
      </c>
      <c r="O4" s="97">
        <v>422770</v>
      </c>
      <c r="P4" s="97">
        <v>499794</v>
      </c>
      <c r="Q4" s="97">
        <v>632772</v>
      </c>
      <c r="R4" s="14">
        <v>769913</v>
      </c>
      <c r="S4" s="14">
        <v>964624</v>
      </c>
      <c r="T4" s="14">
        <v>1108229</v>
      </c>
      <c r="U4" s="14">
        <v>1211537</v>
      </c>
      <c r="V4" s="98">
        <v>1360301</v>
      </c>
      <c r="W4" s="99" t="s">
        <v>6</v>
      </c>
    </row>
    <row r="5" spans="2:23" s="125" customFormat="1" ht="17.25" customHeight="1" thickBot="1">
      <c r="B5" s="126" t="s">
        <v>7</v>
      </c>
      <c r="C5" s="127">
        <v>154834</v>
      </c>
      <c r="D5" s="128">
        <v>70379</v>
      </c>
      <c r="E5" s="128">
        <v>53886</v>
      </c>
      <c r="F5" s="128">
        <v>16493</v>
      </c>
      <c r="G5" s="129">
        <v>0.234</v>
      </c>
      <c r="I5" s="130"/>
      <c r="J5" s="131" t="s">
        <v>44</v>
      </c>
      <c r="K5" s="11">
        <f>17357+105+2307</f>
        <v>19769</v>
      </c>
      <c r="L5" s="11">
        <v>29762</v>
      </c>
      <c r="M5" s="11">
        <v>37385</v>
      </c>
      <c r="N5" s="11">
        <v>55541</v>
      </c>
      <c r="O5" s="11">
        <v>55534</v>
      </c>
      <c r="P5" s="11">
        <v>48179</v>
      </c>
      <c r="Q5" s="11">
        <v>42576</v>
      </c>
      <c r="R5" s="132">
        <f>46156-172</f>
        <v>45984</v>
      </c>
      <c r="S5" s="132">
        <f>71337-146</f>
        <v>71191</v>
      </c>
      <c r="T5" s="132">
        <v>100374</v>
      </c>
      <c r="U5" s="132">
        <v>128094</v>
      </c>
      <c r="V5" s="133">
        <v>154834</v>
      </c>
      <c r="W5" s="134" t="s">
        <v>44</v>
      </c>
    </row>
    <row r="6" spans="1:24" ht="15.75" customHeight="1" thickBot="1">
      <c r="A6" s="141" t="s">
        <v>53</v>
      </c>
      <c r="B6" s="142"/>
      <c r="C6" s="19">
        <v>144444</v>
      </c>
      <c r="D6" s="101">
        <v>65232</v>
      </c>
      <c r="E6" s="101">
        <v>50215</v>
      </c>
      <c r="F6" s="101">
        <v>15017</v>
      </c>
      <c r="G6" s="103">
        <v>0.23</v>
      </c>
      <c r="I6" s="141" t="s">
        <v>53</v>
      </c>
      <c r="J6" s="142"/>
      <c r="K6" s="140">
        <v>17726</v>
      </c>
      <c r="L6" s="97">
        <f>L5-L7-L8</f>
        <v>28625</v>
      </c>
      <c r="M6" s="140">
        <f>M5-M7-M8</f>
        <v>36083</v>
      </c>
      <c r="N6" s="140">
        <f>55541-N7-N8</f>
        <v>48758</v>
      </c>
      <c r="O6" s="140">
        <f>55534-O7-O8</f>
        <v>46920</v>
      </c>
      <c r="P6" s="140">
        <f>48179-P7-P8</f>
        <v>40103</v>
      </c>
      <c r="Q6" s="140">
        <f>42576-Q7-Q8</f>
        <v>35717</v>
      </c>
      <c r="R6" s="14">
        <f>46156-R7-R8</f>
        <v>38863</v>
      </c>
      <c r="S6" s="14">
        <f>71337-S7-S8</f>
        <v>63282</v>
      </c>
      <c r="T6" s="15">
        <f>T5-T7-T8</f>
        <v>91361</v>
      </c>
      <c r="U6" s="15">
        <f>U5-U7-U8</f>
        <v>117698</v>
      </c>
      <c r="V6" s="16">
        <v>144444</v>
      </c>
      <c r="W6" s="155" t="s">
        <v>54</v>
      </c>
      <c r="X6" s="156"/>
    </row>
    <row r="7" spans="1:24" ht="15.75" customHeight="1" thickBot="1">
      <c r="A7" s="188" t="s">
        <v>48</v>
      </c>
      <c r="B7" s="189"/>
      <c r="C7" s="41">
        <v>7255</v>
      </c>
      <c r="D7" s="101">
        <v>3602</v>
      </c>
      <c r="E7" s="101">
        <v>2513</v>
      </c>
      <c r="F7" s="101">
        <v>1089</v>
      </c>
      <c r="G7" s="103">
        <v>0.302</v>
      </c>
      <c r="I7" s="143" t="s">
        <v>48</v>
      </c>
      <c r="J7" s="144"/>
      <c r="K7" s="135">
        <v>2307</v>
      </c>
      <c r="L7" s="135">
        <v>1006</v>
      </c>
      <c r="M7" s="135">
        <v>1117</v>
      </c>
      <c r="N7" s="135">
        <v>4427</v>
      </c>
      <c r="O7" s="135">
        <v>4894</v>
      </c>
      <c r="P7" s="135">
        <v>4940</v>
      </c>
      <c r="Q7" s="136">
        <v>4744</v>
      </c>
      <c r="R7" s="137">
        <f>5261-172</f>
        <v>5089</v>
      </c>
      <c r="S7" s="137">
        <f>6076-146</f>
        <v>5930</v>
      </c>
      <c r="T7" s="138">
        <f>4419+2168</f>
        <v>6587</v>
      </c>
      <c r="U7" s="138">
        <f>4688+2569</f>
        <v>7257</v>
      </c>
      <c r="V7" s="139">
        <v>7255</v>
      </c>
      <c r="W7" s="157" t="s">
        <v>48</v>
      </c>
      <c r="X7" s="158"/>
    </row>
    <row r="8" spans="1:24" ht="15.75" customHeight="1" thickBot="1">
      <c r="A8" s="145" t="s">
        <v>42</v>
      </c>
      <c r="B8" s="146"/>
      <c r="C8" s="44">
        <v>3135</v>
      </c>
      <c r="D8" s="101">
        <v>1545</v>
      </c>
      <c r="E8" s="101">
        <v>1158</v>
      </c>
      <c r="F8" s="101">
        <v>387</v>
      </c>
      <c r="G8" s="103">
        <v>0.25</v>
      </c>
      <c r="I8" s="145" t="s">
        <v>42</v>
      </c>
      <c r="J8" s="146"/>
      <c r="K8" s="85">
        <v>105</v>
      </c>
      <c r="L8" s="85">
        <v>131</v>
      </c>
      <c r="M8" s="85">
        <v>185</v>
      </c>
      <c r="N8" s="85">
        <v>2356</v>
      </c>
      <c r="O8" s="85">
        <v>3720</v>
      </c>
      <c r="P8" s="85">
        <v>3136</v>
      </c>
      <c r="Q8" s="84">
        <v>2115</v>
      </c>
      <c r="R8" s="42">
        <v>2204</v>
      </c>
      <c r="S8" s="42">
        <v>2125</v>
      </c>
      <c r="T8" s="43">
        <v>2426</v>
      </c>
      <c r="U8" s="43">
        <v>3139</v>
      </c>
      <c r="V8" s="44">
        <v>3135</v>
      </c>
      <c r="W8" s="159" t="s">
        <v>42</v>
      </c>
      <c r="X8" s="160"/>
    </row>
    <row r="9" spans="1:24" ht="15.75" customHeight="1" thickBot="1">
      <c r="A9" s="147" t="s">
        <v>43</v>
      </c>
      <c r="B9" s="148"/>
      <c r="C9" s="100">
        <v>90</v>
      </c>
      <c r="D9" s="101">
        <v>113</v>
      </c>
      <c r="E9" s="101">
        <v>69</v>
      </c>
      <c r="F9" s="101">
        <v>44</v>
      </c>
      <c r="G9" s="103">
        <v>0.389</v>
      </c>
      <c r="I9" s="147" t="s">
        <v>43</v>
      </c>
      <c r="J9" s="148"/>
      <c r="K9" s="90"/>
      <c r="L9" s="90">
        <v>785</v>
      </c>
      <c r="M9" s="90">
        <v>667</v>
      </c>
      <c r="N9" s="90">
        <v>605</v>
      </c>
      <c r="O9" s="90">
        <v>446</v>
      </c>
      <c r="P9" s="90">
        <v>340</v>
      </c>
      <c r="Q9" s="91">
        <v>279</v>
      </c>
      <c r="R9" s="92">
        <v>172</v>
      </c>
      <c r="S9" s="92">
        <v>146</v>
      </c>
      <c r="T9" s="93">
        <v>130</v>
      </c>
      <c r="U9" s="93">
        <v>147</v>
      </c>
      <c r="V9" s="94">
        <v>90</v>
      </c>
      <c r="W9" s="183" t="s">
        <v>43</v>
      </c>
      <c r="X9" s="184"/>
    </row>
    <row r="10" spans="1:23" ht="13.5" customHeight="1" thickBot="1">
      <c r="A10" s="54" t="s">
        <v>49</v>
      </c>
      <c r="B10" s="165" t="s">
        <v>52</v>
      </c>
      <c r="C10" s="167"/>
      <c r="D10" s="3"/>
      <c r="E10" s="3"/>
      <c r="F10" s="3"/>
      <c r="G10" s="104"/>
      <c r="I10" s="54" t="s">
        <v>49</v>
      </c>
      <c r="J10" s="165" t="s">
        <v>59</v>
      </c>
      <c r="K10" s="16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95"/>
      <c r="W10" s="88"/>
    </row>
    <row r="11" spans="1:23" ht="13.5" customHeight="1">
      <c r="A11" s="55" t="s">
        <v>41</v>
      </c>
      <c r="B11" s="56" t="s">
        <v>8</v>
      </c>
      <c r="C11" s="45">
        <v>8118</v>
      </c>
      <c r="D11" s="2">
        <v>3400</v>
      </c>
      <c r="E11" s="2">
        <v>3119</v>
      </c>
      <c r="F11" s="5">
        <v>281</v>
      </c>
      <c r="G11" s="102">
        <v>0.083</v>
      </c>
      <c r="I11" s="8" t="s">
        <v>41</v>
      </c>
      <c r="J11" s="4" t="s">
        <v>8</v>
      </c>
      <c r="K11" s="4"/>
      <c r="L11" s="4"/>
      <c r="M11" s="4"/>
      <c r="N11" s="10"/>
      <c r="O11" s="10"/>
      <c r="P11" s="10"/>
      <c r="Q11" s="10"/>
      <c r="R11" s="12">
        <f>464+355</f>
        <v>819</v>
      </c>
      <c r="S11" s="12">
        <f>616+463</f>
        <v>1079</v>
      </c>
      <c r="T11" s="12">
        <v>4509</v>
      </c>
      <c r="U11" s="12">
        <v>6578</v>
      </c>
      <c r="V11" s="13">
        <v>8118</v>
      </c>
      <c r="W11" s="4" t="s">
        <v>8</v>
      </c>
    </row>
    <row r="12" spans="1:23" ht="13.5" customHeight="1">
      <c r="A12" s="55" t="s">
        <v>41</v>
      </c>
      <c r="B12" s="56" t="s">
        <v>9</v>
      </c>
      <c r="C12" s="46">
        <v>964</v>
      </c>
      <c r="D12" s="5">
        <v>320</v>
      </c>
      <c r="E12" s="5">
        <v>295</v>
      </c>
      <c r="F12" s="5">
        <v>25</v>
      </c>
      <c r="G12" s="102">
        <v>0.078</v>
      </c>
      <c r="I12" s="8" t="s">
        <v>41</v>
      </c>
      <c r="J12" s="4" t="s">
        <v>9</v>
      </c>
      <c r="K12" s="4"/>
      <c r="L12" s="4"/>
      <c r="M12" s="4"/>
      <c r="N12" s="10"/>
      <c r="O12" s="10"/>
      <c r="P12" s="10"/>
      <c r="Q12" s="10"/>
      <c r="R12" s="12">
        <v>638</v>
      </c>
      <c r="S12" s="12">
        <v>743</v>
      </c>
      <c r="T12" s="12">
        <v>841</v>
      </c>
      <c r="U12" s="12">
        <v>895</v>
      </c>
      <c r="V12" s="13">
        <v>964</v>
      </c>
      <c r="W12" s="4" t="s">
        <v>9</v>
      </c>
    </row>
    <row r="13" spans="1:23" ht="13.5" customHeight="1">
      <c r="A13" s="55" t="s">
        <v>41</v>
      </c>
      <c r="B13" s="56" t="s">
        <v>10</v>
      </c>
      <c r="C13" s="45">
        <v>1235</v>
      </c>
      <c r="D13" s="5">
        <v>506</v>
      </c>
      <c r="E13" s="5">
        <v>390</v>
      </c>
      <c r="F13" s="5">
        <v>116</v>
      </c>
      <c r="G13" s="102">
        <v>0.229</v>
      </c>
      <c r="I13" s="8" t="s">
        <v>41</v>
      </c>
      <c r="J13" s="4" t="s">
        <v>10</v>
      </c>
      <c r="K13" s="4"/>
      <c r="L13" s="4"/>
      <c r="M13" s="4"/>
      <c r="N13" s="10"/>
      <c r="O13" s="10"/>
      <c r="P13" s="10"/>
      <c r="Q13" s="10"/>
      <c r="R13" s="12">
        <v>459</v>
      </c>
      <c r="S13" s="12">
        <v>640</v>
      </c>
      <c r="T13" s="12">
        <v>683</v>
      </c>
      <c r="U13" s="12">
        <v>709</v>
      </c>
      <c r="V13" s="13">
        <v>1235</v>
      </c>
      <c r="W13" s="4" t="s">
        <v>10</v>
      </c>
    </row>
    <row r="14" spans="1:23" ht="13.5" customHeight="1" thickBot="1">
      <c r="A14" s="55" t="s">
        <v>41</v>
      </c>
      <c r="B14" s="56" t="s">
        <v>11</v>
      </c>
      <c r="C14" s="45">
        <v>1045</v>
      </c>
      <c r="D14" s="2">
        <v>1806</v>
      </c>
      <c r="E14" s="5">
        <v>465</v>
      </c>
      <c r="F14" s="2">
        <v>1341</v>
      </c>
      <c r="G14" s="102">
        <v>0.743</v>
      </c>
      <c r="I14" s="8" t="s">
        <v>41</v>
      </c>
      <c r="J14" s="4" t="s">
        <v>11</v>
      </c>
      <c r="K14" s="4"/>
      <c r="L14" s="4"/>
      <c r="M14" s="4"/>
      <c r="N14" s="10"/>
      <c r="O14" s="204"/>
      <c r="P14" s="204"/>
      <c r="Q14" s="204"/>
      <c r="R14" s="12"/>
      <c r="S14" s="12">
        <v>525</v>
      </c>
      <c r="T14" s="12">
        <v>579</v>
      </c>
      <c r="U14" s="12">
        <v>1375</v>
      </c>
      <c r="V14" s="13">
        <v>1045</v>
      </c>
      <c r="W14" s="4" t="s">
        <v>11</v>
      </c>
    </row>
    <row r="15" spans="1:23" ht="13.5" customHeight="1">
      <c r="A15" s="55" t="s">
        <v>41</v>
      </c>
      <c r="B15" s="56" t="s">
        <v>12</v>
      </c>
      <c r="C15" s="45">
        <v>26337</v>
      </c>
      <c r="D15" s="2">
        <v>7773</v>
      </c>
      <c r="E15" s="2">
        <v>7111</v>
      </c>
      <c r="F15" s="5">
        <v>662</v>
      </c>
      <c r="G15" s="102">
        <v>0.085</v>
      </c>
      <c r="I15" s="8" t="s">
        <v>41</v>
      </c>
      <c r="J15" s="4" t="s">
        <v>12</v>
      </c>
      <c r="K15" s="4"/>
      <c r="L15" s="4"/>
      <c r="M15" s="4"/>
      <c r="N15" s="207">
        <v>2353</v>
      </c>
      <c r="O15" s="205">
        <v>2193</v>
      </c>
      <c r="P15" s="208">
        <v>6306</v>
      </c>
      <c r="Q15" s="205">
        <v>4223</v>
      </c>
      <c r="R15" s="203">
        <v>8280</v>
      </c>
      <c r="S15" s="12">
        <v>12972</v>
      </c>
      <c r="T15" s="12">
        <f>16672+217</f>
        <v>16889</v>
      </c>
      <c r="U15" s="12">
        <v>20146</v>
      </c>
      <c r="V15" s="13">
        <v>26337</v>
      </c>
      <c r="W15" s="4" t="s">
        <v>12</v>
      </c>
    </row>
    <row r="16" spans="1:23" ht="13.5" customHeight="1" thickBot="1">
      <c r="A16" s="55" t="s">
        <v>41</v>
      </c>
      <c r="B16" s="56" t="s">
        <v>13</v>
      </c>
      <c r="C16" s="46">
        <v>353</v>
      </c>
      <c r="D16" s="2">
        <v>1015</v>
      </c>
      <c r="E16" s="5">
        <v>163</v>
      </c>
      <c r="F16" s="5">
        <v>852</v>
      </c>
      <c r="G16" s="102">
        <v>0.839</v>
      </c>
      <c r="I16" s="8" t="s">
        <v>41</v>
      </c>
      <c r="J16" s="4" t="s">
        <v>58</v>
      </c>
      <c r="K16" s="4"/>
      <c r="L16" s="4"/>
      <c r="M16" s="4"/>
      <c r="N16" s="207"/>
      <c r="O16" s="206">
        <v>4456</v>
      </c>
      <c r="P16" s="209"/>
      <c r="Q16" s="206">
        <v>3054</v>
      </c>
      <c r="R16" s="203"/>
      <c r="S16" s="12"/>
      <c r="T16" s="12"/>
      <c r="U16" s="12"/>
      <c r="V16" s="13"/>
      <c r="W16" s="4"/>
    </row>
    <row r="17" spans="1:23" ht="13.5" customHeight="1">
      <c r="A17" s="55" t="s">
        <v>41</v>
      </c>
      <c r="B17" s="56" t="s">
        <v>14</v>
      </c>
      <c r="C17" s="45">
        <v>1612</v>
      </c>
      <c r="D17" s="5">
        <v>619</v>
      </c>
      <c r="E17" s="5">
        <v>544</v>
      </c>
      <c r="F17" s="5">
        <v>75</v>
      </c>
      <c r="G17" s="102">
        <v>0.121</v>
      </c>
      <c r="I17" s="8" t="s">
        <v>41</v>
      </c>
      <c r="J17" s="4" t="s">
        <v>13</v>
      </c>
      <c r="K17" s="4"/>
      <c r="L17" s="4"/>
      <c r="M17" s="4"/>
      <c r="N17" s="10"/>
      <c r="O17" s="10"/>
      <c r="P17" s="10"/>
      <c r="Q17" s="10"/>
      <c r="R17" s="12"/>
      <c r="S17" s="12"/>
      <c r="T17" s="12">
        <v>408</v>
      </c>
      <c r="U17" s="12">
        <v>467</v>
      </c>
      <c r="V17" s="13">
        <v>353</v>
      </c>
      <c r="W17" s="4" t="s">
        <v>13</v>
      </c>
    </row>
    <row r="18" spans="1:23" ht="13.5" customHeight="1">
      <c r="A18" s="55" t="s">
        <v>41</v>
      </c>
      <c r="B18" s="56" t="s">
        <v>15</v>
      </c>
      <c r="C18" s="45">
        <v>20881</v>
      </c>
      <c r="D18" s="2">
        <v>11994</v>
      </c>
      <c r="E18" s="2">
        <v>8095</v>
      </c>
      <c r="F18" s="2">
        <v>3899</v>
      </c>
      <c r="G18" s="102">
        <v>0.325</v>
      </c>
      <c r="I18" s="8" t="s">
        <v>41</v>
      </c>
      <c r="J18" s="4" t="s">
        <v>15</v>
      </c>
      <c r="K18" s="4"/>
      <c r="L18" s="4"/>
      <c r="M18" s="4"/>
      <c r="N18" s="10"/>
      <c r="O18" s="10"/>
      <c r="P18" s="10"/>
      <c r="Q18" s="10"/>
      <c r="R18" s="12"/>
      <c r="S18" s="12">
        <v>5644</v>
      </c>
      <c r="T18" s="12">
        <v>11107</v>
      </c>
      <c r="U18" s="12">
        <v>16749</v>
      </c>
      <c r="V18" s="13">
        <v>20881</v>
      </c>
      <c r="W18" s="4" t="s">
        <v>15</v>
      </c>
    </row>
    <row r="19" spans="1:23" ht="13.5" customHeight="1">
      <c r="A19" s="55" t="s">
        <v>41</v>
      </c>
      <c r="B19" s="56" t="s">
        <v>16</v>
      </c>
      <c r="C19" s="45">
        <v>6452</v>
      </c>
      <c r="D19" s="2">
        <v>2975</v>
      </c>
      <c r="E19" s="2">
        <v>2649</v>
      </c>
      <c r="F19" s="5">
        <v>326</v>
      </c>
      <c r="G19" s="102">
        <v>0.11</v>
      </c>
      <c r="I19" s="8" t="s">
        <v>41</v>
      </c>
      <c r="J19" s="4" t="s">
        <v>14</v>
      </c>
      <c r="K19" s="4"/>
      <c r="L19" s="4"/>
      <c r="M19" s="4"/>
      <c r="N19" s="10"/>
      <c r="O19" s="10"/>
      <c r="P19" s="10"/>
      <c r="Q19" s="10"/>
      <c r="R19" s="174">
        <v>2124</v>
      </c>
      <c r="S19" s="174">
        <v>3976</v>
      </c>
      <c r="T19" s="174">
        <f>8021-2477</f>
        <v>5544</v>
      </c>
      <c r="U19" s="199">
        <v>6659</v>
      </c>
      <c r="V19" s="200">
        <v>1612</v>
      </c>
      <c r="W19" s="4" t="s">
        <v>14</v>
      </c>
    </row>
    <row r="20" spans="1:23" ht="13.5" customHeight="1">
      <c r="A20" s="55" t="s">
        <v>41</v>
      </c>
      <c r="B20" s="56" t="s">
        <v>17</v>
      </c>
      <c r="C20" s="45">
        <v>11704</v>
      </c>
      <c r="D20" s="2">
        <v>4049</v>
      </c>
      <c r="E20" s="2">
        <v>3535</v>
      </c>
      <c r="F20" s="5">
        <v>514</v>
      </c>
      <c r="G20" s="102">
        <v>0.127</v>
      </c>
      <c r="I20" s="8" t="s">
        <v>41</v>
      </c>
      <c r="J20" s="4" t="s">
        <v>16</v>
      </c>
      <c r="K20" s="4"/>
      <c r="L20" s="4"/>
      <c r="M20" s="4"/>
      <c r="N20" s="10"/>
      <c r="O20" s="10"/>
      <c r="P20" s="10"/>
      <c r="Q20" s="10"/>
      <c r="R20" s="175"/>
      <c r="S20" s="175"/>
      <c r="T20" s="175"/>
      <c r="U20" s="201"/>
      <c r="V20" s="202">
        <v>6452</v>
      </c>
      <c r="W20" s="4" t="s">
        <v>16</v>
      </c>
    </row>
    <row r="21" spans="1:23" ht="13.5" customHeight="1">
      <c r="A21" s="55" t="s">
        <v>41</v>
      </c>
      <c r="B21" s="56" t="s">
        <v>18</v>
      </c>
      <c r="C21" s="46">
        <v>588</v>
      </c>
      <c r="D21" s="5">
        <v>287</v>
      </c>
      <c r="E21" s="5">
        <v>216</v>
      </c>
      <c r="F21" s="5">
        <v>71</v>
      </c>
      <c r="G21" s="102">
        <v>0.247</v>
      </c>
      <c r="I21" s="8" t="s">
        <v>41</v>
      </c>
      <c r="J21" s="4" t="s">
        <v>17</v>
      </c>
      <c r="K21" s="4"/>
      <c r="L21" s="4"/>
      <c r="M21" s="4"/>
      <c r="N21" s="10">
        <v>2730</v>
      </c>
      <c r="O21" s="10">
        <v>5217</v>
      </c>
      <c r="P21" s="10">
        <v>4025</v>
      </c>
      <c r="Q21" s="10">
        <v>3423</v>
      </c>
      <c r="R21" s="12">
        <v>3718</v>
      </c>
      <c r="S21" s="12">
        <v>6105</v>
      </c>
      <c r="T21" s="12">
        <v>9073</v>
      </c>
      <c r="U21" s="12">
        <v>9118</v>
      </c>
      <c r="V21" s="13">
        <v>11704</v>
      </c>
      <c r="W21" s="4" t="s">
        <v>17</v>
      </c>
    </row>
    <row r="22" spans="1:23" ht="13.5" customHeight="1">
      <c r="A22" s="55" t="s">
        <v>41</v>
      </c>
      <c r="B22" s="56" t="s">
        <v>40</v>
      </c>
      <c r="C22" s="45">
        <v>352</v>
      </c>
      <c r="D22" s="2">
        <v>587</v>
      </c>
      <c r="E22" s="2">
        <v>196</v>
      </c>
      <c r="F22" s="2">
        <v>391</v>
      </c>
      <c r="G22" s="102">
        <f>F22/D22</f>
        <v>0.666098807495741</v>
      </c>
      <c r="I22" s="8" t="s">
        <v>41</v>
      </c>
      <c r="J22" s="4" t="s">
        <v>18</v>
      </c>
      <c r="K22" s="4"/>
      <c r="L22" s="4"/>
      <c r="M22" s="4"/>
      <c r="N22" s="10"/>
      <c r="O22" s="10"/>
      <c r="P22" s="10"/>
      <c r="Q22" s="10"/>
      <c r="R22" s="12"/>
      <c r="S22" s="12"/>
      <c r="T22" s="12"/>
      <c r="U22" s="12"/>
      <c r="V22" s="13">
        <v>588</v>
      </c>
      <c r="W22" s="4" t="s">
        <v>18</v>
      </c>
    </row>
    <row r="23" spans="1:23" ht="13.5" customHeight="1">
      <c r="A23" s="55" t="s">
        <v>41</v>
      </c>
      <c r="B23" s="56" t="s">
        <v>39</v>
      </c>
      <c r="C23" s="45">
        <v>880</v>
      </c>
      <c r="D23" s="2">
        <v>360</v>
      </c>
      <c r="E23" s="2">
        <v>317</v>
      </c>
      <c r="F23" s="2">
        <v>43</v>
      </c>
      <c r="G23" s="102">
        <f>F23/D23</f>
        <v>0.11944444444444445</v>
      </c>
      <c r="I23" s="8" t="s">
        <v>41</v>
      </c>
      <c r="J23" s="4" t="s">
        <v>40</v>
      </c>
      <c r="K23" s="4"/>
      <c r="L23" s="4"/>
      <c r="M23" s="4"/>
      <c r="N23" s="10"/>
      <c r="O23" s="10"/>
      <c r="P23" s="10"/>
      <c r="Q23" s="10"/>
      <c r="R23" s="12"/>
      <c r="S23" s="12"/>
      <c r="T23" s="12">
        <v>443</v>
      </c>
      <c r="U23" s="12">
        <v>454</v>
      </c>
      <c r="V23" s="13">
        <v>352</v>
      </c>
      <c r="W23" s="4" t="s">
        <v>40</v>
      </c>
    </row>
    <row r="24" spans="1:23" ht="13.5" customHeight="1">
      <c r="A24" s="55" t="s">
        <v>41</v>
      </c>
      <c r="B24" s="56" t="s">
        <v>19</v>
      </c>
      <c r="C24" s="45">
        <v>7184</v>
      </c>
      <c r="D24" s="2">
        <v>2702</v>
      </c>
      <c r="E24" s="2">
        <v>2563</v>
      </c>
      <c r="F24" s="5">
        <v>139</v>
      </c>
      <c r="G24" s="102">
        <v>0.051</v>
      </c>
      <c r="I24" s="8" t="s">
        <v>41</v>
      </c>
      <c r="J24" s="4" t="s">
        <v>39</v>
      </c>
      <c r="K24" s="4"/>
      <c r="L24" s="4"/>
      <c r="M24" s="4"/>
      <c r="N24" s="10"/>
      <c r="O24" s="10"/>
      <c r="P24" s="10"/>
      <c r="Q24" s="10"/>
      <c r="R24" s="12"/>
      <c r="S24" s="12"/>
      <c r="T24" s="12"/>
      <c r="U24" s="12"/>
      <c r="V24" s="13">
        <v>880</v>
      </c>
      <c r="W24" s="4" t="s">
        <v>39</v>
      </c>
    </row>
    <row r="25" spans="1:23" ht="13.5" customHeight="1">
      <c r="A25" s="55" t="s">
        <v>41</v>
      </c>
      <c r="B25" s="56" t="s">
        <v>20</v>
      </c>
      <c r="C25" s="46">
        <v>99</v>
      </c>
      <c r="D25" s="5">
        <v>96</v>
      </c>
      <c r="E25" s="5">
        <v>47</v>
      </c>
      <c r="F25" s="5">
        <v>49</v>
      </c>
      <c r="G25" s="102">
        <v>0.51</v>
      </c>
      <c r="I25" s="8" t="s">
        <v>41</v>
      </c>
      <c r="J25" s="4" t="s">
        <v>19</v>
      </c>
      <c r="K25" s="4"/>
      <c r="L25" s="4"/>
      <c r="M25" s="4"/>
      <c r="N25" s="10"/>
      <c r="O25" s="10"/>
      <c r="P25" s="10"/>
      <c r="Q25" s="10"/>
      <c r="R25" s="12">
        <v>1066</v>
      </c>
      <c r="S25" s="12">
        <v>2912</v>
      </c>
      <c r="T25" s="12">
        <v>5405</v>
      </c>
      <c r="U25" s="12">
        <v>6327</v>
      </c>
      <c r="V25" s="13">
        <v>7184</v>
      </c>
      <c r="W25" s="4" t="s">
        <v>19</v>
      </c>
    </row>
    <row r="26" spans="1:23" ht="13.5" customHeight="1">
      <c r="A26" s="55" t="s">
        <v>41</v>
      </c>
      <c r="B26" s="56" t="s">
        <v>21</v>
      </c>
      <c r="C26" s="45">
        <v>7261</v>
      </c>
      <c r="D26" s="2">
        <v>4284</v>
      </c>
      <c r="E26" s="2">
        <v>2942</v>
      </c>
      <c r="F26" s="2">
        <v>1342</v>
      </c>
      <c r="G26" s="102">
        <v>0.313</v>
      </c>
      <c r="I26" s="8" t="s">
        <v>41</v>
      </c>
      <c r="J26" s="4" t="s">
        <v>20</v>
      </c>
      <c r="K26" s="4"/>
      <c r="L26" s="4"/>
      <c r="M26" s="4"/>
      <c r="N26" s="10"/>
      <c r="O26" s="10"/>
      <c r="P26" s="10"/>
      <c r="Q26" s="10"/>
      <c r="R26" s="12"/>
      <c r="S26" s="12"/>
      <c r="T26" s="12"/>
      <c r="U26" s="12"/>
      <c r="V26" s="13">
        <v>99</v>
      </c>
      <c r="W26" s="4" t="s">
        <v>20</v>
      </c>
    </row>
    <row r="27" spans="1:23" ht="13.5" customHeight="1">
      <c r="A27" s="55" t="s">
        <v>41</v>
      </c>
      <c r="B27" s="56" t="s">
        <v>22</v>
      </c>
      <c r="C27" s="45">
        <v>1084</v>
      </c>
      <c r="D27" s="5">
        <v>503</v>
      </c>
      <c r="E27" s="5">
        <v>445</v>
      </c>
      <c r="F27" s="5">
        <v>58</v>
      </c>
      <c r="G27" s="102">
        <v>0.115</v>
      </c>
      <c r="I27" s="8" t="s">
        <v>41</v>
      </c>
      <c r="J27" s="4" t="s">
        <v>21</v>
      </c>
      <c r="K27" s="4"/>
      <c r="L27" s="4"/>
      <c r="M27" s="4"/>
      <c r="N27" s="10"/>
      <c r="O27" s="10"/>
      <c r="P27" s="10"/>
      <c r="Q27" s="10"/>
      <c r="R27" s="12"/>
      <c r="S27" s="12">
        <v>2454</v>
      </c>
      <c r="T27" s="12">
        <v>4332</v>
      </c>
      <c r="U27" s="12">
        <v>6788</v>
      </c>
      <c r="V27" s="13">
        <v>7261</v>
      </c>
      <c r="W27" s="4" t="s">
        <v>21</v>
      </c>
    </row>
    <row r="28" spans="1:23" ht="13.5" customHeight="1">
      <c r="A28" s="55" t="s">
        <v>41</v>
      </c>
      <c r="B28" s="56" t="s">
        <v>23</v>
      </c>
      <c r="C28" s="46">
        <v>80</v>
      </c>
      <c r="D28" s="5">
        <v>40</v>
      </c>
      <c r="E28" s="5">
        <v>35</v>
      </c>
      <c r="F28" s="5">
        <v>5</v>
      </c>
      <c r="G28" s="102">
        <v>0.125</v>
      </c>
      <c r="I28" s="8" t="s">
        <v>41</v>
      </c>
      <c r="J28" s="4" t="s">
        <v>22</v>
      </c>
      <c r="K28" s="4"/>
      <c r="L28" s="4"/>
      <c r="M28" s="4"/>
      <c r="N28" s="10"/>
      <c r="O28" s="10"/>
      <c r="P28" s="10"/>
      <c r="Q28" s="10"/>
      <c r="R28" s="12"/>
      <c r="S28" s="12"/>
      <c r="T28" s="12"/>
      <c r="U28" s="12"/>
      <c r="V28" s="13">
        <v>1084</v>
      </c>
      <c r="W28" s="4" t="s">
        <v>22</v>
      </c>
    </row>
    <row r="29" spans="1:23" ht="13.5" customHeight="1">
      <c r="A29" s="55" t="s">
        <v>41</v>
      </c>
      <c r="B29" s="56" t="s">
        <v>24</v>
      </c>
      <c r="C29" s="45">
        <v>2668</v>
      </c>
      <c r="D29" s="2">
        <v>1052</v>
      </c>
      <c r="E29" s="5">
        <v>932</v>
      </c>
      <c r="F29" s="5">
        <v>120</v>
      </c>
      <c r="G29" s="102">
        <v>0.114</v>
      </c>
      <c r="I29" s="8" t="s">
        <v>41</v>
      </c>
      <c r="J29" s="4" t="s">
        <v>23</v>
      </c>
      <c r="K29" s="4"/>
      <c r="L29" s="4"/>
      <c r="M29" s="4"/>
      <c r="N29" s="10"/>
      <c r="O29" s="10"/>
      <c r="P29" s="10"/>
      <c r="Q29" s="10"/>
      <c r="R29" s="12"/>
      <c r="S29" s="12"/>
      <c r="T29" s="12"/>
      <c r="U29" s="12"/>
      <c r="V29" s="13">
        <v>80</v>
      </c>
      <c r="W29" s="4" t="s">
        <v>23</v>
      </c>
    </row>
    <row r="30" spans="1:23" ht="13.5" customHeight="1">
      <c r="A30" s="55" t="s">
        <v>41</v>
      </c>
      <c r="B30" s="56" t="s">
        <v>25</v>
      </c>
      <c r="C30" s="45">
        <v>7574</v>
      </c>
      <c r="D30" s="2">
        <v>2900</v>
      </c>
      <c r="E30" s="2">
        <v>2696</v>
      </c>
      <c r="F30" s="5">
        <v>204</v>
      </c>
      <c r="G30" s="102">
        <v>0.07</v>
      </c>
      <c r="I30" s="8" t="s">
        <v>41</v>
      </c>
      <c r="J30" s="4" t="s">
        <v>24</v>
      </c>
      <c r="K30" s="4"/>
      <c r="L30" s="4"/>
      <c r="M30" s="4"/>
      <c r="N30" s="10">
        <v>4171</v>
      </c>
      <c r="O30" s="10">
        <v>4272</v>
      </c>
      <c r="P30" s="10">
        <v>3195</v>
      </c>
      <c r="Q30" s="10">
        <v>2149</v>
      </c>
      <c r="R30" s="12">
        <f>1105+541</f>
        <v>1646</v>
      </c>
      <c r="S30" s="12">
        <f>1516+193</f>
        <v>1709</v>
      </c>
      <c r="T30" s="12">
        <v>2091</v>
      </c>
      <c r="U30" s="12">
        <v>2499</v>
      </c>
      <c r="V30" s="13">
        <v>2668</v>
      </c>
      <c r="W30" s="4" t="s">
        <v>24</v>
      </c>
    </row>
    <row r="31" spans="1:23" ht="13.5" customHeight="1">
      <c r="A31" s="55" t="s">
        <v>41</v>
      </c>
      <c r="B31" s="56" t="s">
        <v>26</v>
      </c>
      <c r="C31" s="45">
        <v>8841</v>
      </c>
      <c r="D31" s="2">
        <v>2459</v>
      </c>
      <c r="E31" s="2">
        <v>2344</v>
      </c>
      <c r="F31" s="5">
        <v>115</v>
      </c>
      <c r="G31" s="102">
        <v>0.047</v>
      </c>
      <c r="I31" s="8" t="s">
        <v>41</v>
      </c>
      <c r="J31" s="4" t="s">
        <v>25</v>
      </c>
      <c r="K31" s="4"/>
      <c r="L31" s="4"/>
      <c r="M31" s="4"/>
      <c r="N31" s="10"/>
      <c r="O31" s="10"/>
      <c r="P31" s="10"/>
      <c r="Q31" s="10"/>
      <c r="R31" s="12">
        <v>1629</v>
      </c>
      <c r="S31" s="12">
        <v>3963</v>
      </c>
      <c r="T31" s="12">
        <v>5879</v>
      </c>
      <c r="U31" s="12">
        <v>7380</v>
      </c>
      <c r="V31" s="13">
        <v>7574</v>
      </c>
      <c r="W31" s="4" t="s">
        <v>25</v>
      </c>
    </row>
    <row r="32" spans="1:23" ht="13.5" customHeight="1">
      <c r="A32" s="55" t="s">
        <v>41</v>
      </c>
      <c r="B32" s="56" t="s">
        <v>27</v>
      </c>
      <c r="C32" s="45">
        <v>2965</v>
      </c>
      <c r="D32" s="5">
        <v>909</v>
      </c>
      <c r="E32" s="5">
        <v>879</v>
      </c>
      <c r="F32" s="5">
        <v>30</v>
      </c>
      <c r="G32" s="102">
        <v>0.033</v>
      </c>
      <c r="I32" s="8" t="s">
        <v>41</v>
      </c>
      <c r="J32" s="4" t="s">
        <v>26</v>
      </c>
      <c r="K32" s="4"/>
      <c r="L32" s="4"/>
      <c r="M32" s="4"/>
      <c r="N32" s="10"/>
      <c r="O32" s="10"/>
      <c r="P32" s="10"/>
      <c r="Q32" s="10"/>
      <c r="R32" s="12">
        <v>346</v>
      </c>
      <c r="S32" s="12">
        <v>409</v>
      </c>
      <c r="T32" s="12">
        <f>829+3112</f>
        <v>3941</v>
      </c>
      <c r="U32" s="12">
        <v>7310</v>
      </c>
      <c r="V32" s="13">
        <v>8841</v>
      </c>
      <c r="W32" s="4" t="s">
        <v>26</v>
      </c>
    </row>
    <row r="33" spans="1:23" ht="13.5" customHeight="1">
      <c r="A33" s="55" t="s">
        <v>41</v>
      </c>
      <c r="B33" s="56" t="s">
        <v>28</v>
      </c>
      <c r="C33" s="45">
        <v>5938</v>
      </c>
      <c r="D33" s="2">
        <v>5987</v>
      </c>
      <c r="E33" s="2">
        <v>2760</v>
      </c>
      <c r="F33" s="2">
        <v>3227</v>
      </c>
      <c r="G33" s="102">
        <v>0.539</v>
      </c>
      <c r="I33" s="8" t="s">
        <v>41</v>
      </c>
      <c r="J33" s="4" t="s">
        <v>27</v>
      </c>
      <c r="K33" s="4"/>
      <c r="L33" s="4"/>
      <c r="M33" s="4"/>
      <c r="N33" s="10"/>
      <c r="O33" s="10"/>
      <c r="P33" s="10"/>
      <c r="Q33" s="10"/>
      <c r="R33" s="12">
        <v>598</v>
      </c>
      <c r="S33" s="12">
        <v>697</v>
      </c>
      <c r="T33" s="12">
        <v>729</v>
      </c>
      <c r="U33" s="12">
        <v>1115</v>
      </c>
      <c r="V33" s="13">
        <v>2965</v>
      </c>
      <c r="W33" s="4" t="s">
        <v>27</v>
      </c>
    </row>
    <row r="34" spans="1:23" ht="13.5" customHeight="1" thickBot="1">
      <c r="A34" s="115" t="s">
        <v>41</v>
      </c>
      <c r="B34" s="116" t="s">
        <v>29</v>
      </c>
      <c r="C34" s="117">
        <v>15313</v>
      </c>
      <c r="D34" s="118">
        <v>6250</v>
      </c>
      <c r="E34" s="118">
        <v>5600</v>
      </c>
      <c r="F34" s="119">
        <v>650</v>
      </c>
      <c r="G34" s="120">
        <v>0.104</v>
      </c>
      <c r="I34" s="8" t="s">
        <v>47</v>
      </c>
      <c r="J34" s="4" t="s">
        <v>46</v>
      </c>
      <c r="K34" s="4"/>
      <c r="L34" s="4"/>
      <c r="M34" s="4"/>
      <c r="N34" s="10"/>
      <c r="O34" s="10"/>
      <c r="P34" s="10"/>
      <c r="Q34" s="10"/>
      <c r="R34" s="12"/>
      <c r="S34" s="12"/>
      <c r="T34" s="12">
        <f>1322+2477</f>
        <v>3799</v>
      </c>
      <c r="U34" s="12">
        <v>5671</v>
      </c>
      <c r="V34" s="13"/>
      <c r="W34" s="4" t="s">
        <v>46</v>
      </c>
    </row>
    <row r="35" spans="1:23" ht="13.5" customHeight="1">
      <c r="A35" s="71" t="s">
        <v>33</v>
      </c>
      <c r="B35" s="72" t="s">
        <v>34</v>
      </c>
      <c r="C35" s="73">
        <v>3425</v>
      </c>
      <c r="D35" s="74">
        <v>1533</v>
      </c>
      <c r="E35" s="74">
        <v>1254</v>
      </c>
      <c r="F35" s="75">
        <v>279</v>
      </c>
      <c r="G35" s="105">
        <v>0.182</v>
      </c>
      <c r="I35" s="8" t="s">
        <v>41</v>
      </c>
      <c r="J35" s="4" t="s">
        <v>28</v>
      </c>
      <c r="K35" s="4"/>
      <c r="L35" s="4"/>
      <c r="M35" s="4"/>
      <c r="N35" s="10"/>
      <c r="O35" s="10"/>
      <c r="P35" s="10"/>
      <c r="Q35" s="10"/>
      <c r="R35" s="12"/>
      <c r="S35" s="12">
        <v>1111</v>
      </c>
      <c r="T35" s="12" t="s">
        <v>45</v>
      </c>
      <c r="U35" s="12"/>
      <c r="V35" s="13">
        <v>5938</v>
      </c>
      <c r="W35" s="4" t="s">
        <v>28</v>
      </c>
    </row>
    <row r="36" spans="1:23" ht="13.5" customHeight="1" thickBot="1">
      <c r="A36" s="76" t="s">
        <v>33</v>
      </c>
      <c r="B36" s="77" t="s">
        <v>35</v>
      </c>
      <c r="C36" s="78">
        <v>2027</v>
      </c>
      <c r="D36" s="79">
        <v>671</v>
      </c>
      <c r="E36" s="79">
        <v>583</v>
      </c>
      <c r="F36" s="79">
        <v>88</v>
      </c>
      <c r="G36" s="106">
        <v>0.131</v>
      </c>
      <c r="I36" s="20" t="s">
        <v>41</v>
      </c>
      <c r="J36" s="21" t="s">
        <v>29</v>
      </c>
      <c r="K36" s="21"/>
      <c r="L36" s="21"/>
      <c r="M36" s="21"/>
      <c r="N36" s="22">
        <v>6998</v>
      </c>
      <c r="O36" s="22">
        <v>7319</v>
      </c>
      <c r="P36" s="22">
        <v>7424</v>
      </c>
      <c r="Q36" s="22">
        <v>6969</v>
      </c>
      <c r="R36" s="23">
        <v>7979</v>
      </c>
      <c r="S36" s="23">
        <v>10275</v>
      </c>
      <c r="T36" s="23">
        <f>368+10320</f>
        <v>10688</v>
      </c>
      <c r="U36" s="23">
        <v>12296</v>
      </c>
      <c r="V36" s="24">
        <v>15313</v>
      </c>
      <c r="W36" s="21" t="s">
        <v>29</v>
      </c>
    </row>
    <row r="37" spans="1:23" ht="13.5" customHeight="1" thickBot="1">
      <c r="A37" s="80" t="s">
        <v>33</v>
      </c>
      <c r="B37" s="81" t="s">
        <v>36</v>
      </c>
      <c r="C37" s="82">
        <v>376</v>
      </c>
      <c r="D37" s="83">
        <v>160</v>
      </c>
      <c r="E37" s="83">
        <v>111</v>
      </c>
      <c r="F37" s="83">
        <v>49</v>
      </c>
      <c r="G37" s="107">
        <v>0.306</v>
      </c>
      <c r="I37" s="26" t="s">
        <v>33</v>
      </c>
      <c r="J37" s="27" t="s">
        <v>34</v>
      </c>
      <c r="K37" s="27"/>
      <c r="L37" s="27"/>
      <c r="M37" s="27"/>
      <c r="N37" s="28"/>
      <c r="O37" s="28"/>
      <c r="P37" s="28"/>
      <c r="Q37" s="28"/>
      <c r="R37" s="29">
        <v>1070</v>
      </c>
      <c r="S37" s="29">
        <v>2249</v>
      </c>
      <c r="T37" s="29">
        <v>2658</v>
      </c>
      <c r="U37" s="29">
        <v>2726</v>
      </c>
      <c r="V37" s="30">
        <v>3425</v>
      </c>
      <c r="W37" s="27" t="s">
        <v>34</v>
      </c>
    </row>
    <row r="38" spans="1:23" ht="13.5" customHeight="1">
      <c r="A38" s="57" t="s">
        <v>30</v>
      </c>
      <c r="B38" s="58" t="s">
        <v>31</v>
      </c>
      <c r="C38" s="59">
        <v>3102</v>
      </c>
      <c r="D38" s="60">
        <v>1452</v>
      </c>
      <c r="E38" s="60">
        <v>1140</v>
      </c>
      <c r="F38" s="61">
        <v>312</v>
      </c>
      <c r="G38" s="108">
        <v>0.215</v>
      </c>
      <c r="I38" s="31" t="s">
        <v>33</v>
      </c>
      <c r="J38" s="32" t="s">
        <v>35</v>
      </c>
      <c r="K38" s="32"/>
      <c r="L38" s="32"/>
      <c r="M38" s="32"/>
      <c r="N38" s="33"/>
      <c r="O38" s="33"/>
      <c r="P38" s="33"/>
      <c r="Q38" s="33"/>
      <c r="R38" s="34">
        <v>441</v>
      </c>
      <c r="S38" s="34">
        <v>502</v>
      </c>
      <c r="T38" s="34">
        <v>1661</v>
      </c>
      <c r="U38" s="34">
        <v>1936</v>
      </c>
      <c r="V38" s="35">
        <v>2027</v>
      </c>
      <c r="W38" s="32" t="s">
        <v>35</v>
      </c>
    </row>
    <row r="39" spans="1:24" ht="13.5" customHeight="1" thickBot="1">
      <c r="A39" s="62" t="s">
        <v>30</v>
      </c>
      <c r="B39" s="63" t="s">
        <v>32</v>
      </c>
      <c r="C39" s="64">
        <v>29</v>
      </c>
      <c r="D39" s="65">
        <v>84</v>
      </c>
      <c r="E39" s="65">
        <v>16</v>
      </c>
      <c r="F39" s="65">
        <v>68</v>
      </c>
      <c r="G39" s="109">
        <v>0.81</v>
      </c>
      <c r="I39" s="36" t="s">
        <v>33</v>
      </c>
      <c r="J39" s="37" t="s">
        <v>36</v>
      </c>
      <c r="K39" s="37"/>
      <c r="L39" s="37"/>
      <c r="M39" s="37"/>
      <c r="N39" s="38"/>
      <c r="O39" s="38"/>
      <c r="P39" s="38"/>
      <c r="Q39" s="38"/>
      <c r="R39" s="39">
        <v>872</v>
      </c>
      <c r="S39" s="39">
        <v>636</v>
      </c>
      <c r="T39" s="39">
        <v>405</v>
      </c>
      <c r="U39" s="39">
        <v>230</v>
      </c>
      <c r="V39" s="40">
        <v>376</v>
      </c>
      <c r="W39" s="37" t="s">
        <v>36</v>
      </c>
      <c r="X39" s="25"/>
    </row>
    <row r="40" spans="1:24" ht="13.5" customHeight="1">
      <c r="A40" s="7"/>
      <c r="B40" s="176" t="s">
        <v>37</v>
      </c>
      <c r="C40" s="177"/>
      <c r="D40" s="178"/>
      <c r="E40" s="178"/>
      <c r="F40" s="178"/>
      <c r="G40" s="179"/>
      <c r="I40" s="110" t="s">
        <v>30</v>
      </c>
      <c r="J40" s="111" t="s">
        <v>31</v>
      </c>
      <c r="K40" s="111"/>
      <c r="L40" s="111"/>
      <c r="M40" s="111"/>
      <c r="N40" s="112"/>
      <c r="O40" s="112"/>
      <c r="P40" s="112"/>
      <c r="Q40" s="112"/>
      <c r="R40" s="113">
        <v>2122</v>
      </c>
      <c r="S40" s="113">
        <v>2097</v>
      </c>
      <c r="T40" s="113">
        <v>2400</v>
      </c>
      <c r="U40" s="113">
        <v>3164</v>
      </c>
      <c r="V40" s="114">
        <v>3102</v>
      </c>
      <c r="W40" s="121" t="s">
        <v>31</v>
      </c>
      <c r="X40" s="25"/>
    </row>
    <row r="41" spans="1:24" ht="18" customHeight="1" thickBot="1">
      <c r="A41" s="1"/>
      <c r="B41" s="180" t="s">
        <v>38</v>
      </c>
      <c r="C41" s="181"/>
      <c r="D41" s="181"/>
      <c r="E41" s="181"/>
      <c r="F41" s="181"/>
      <c r="G41" s="182"/>
      <c r="I41" s="66" t="s">
        <v>30</v>
      </c>
      <c r="J41" s="67" t="s">
        <v>32</v>
      </c>
      <c r="K41" s="67"/>
      <c r="L41" s="67"/>
      <c r="M41" s="67"/>
      <c r="N41" s="68"/>
      <c r="O41" s="68"/>
      <c r="P41" s="68"/>
      <c r="Q41" s="68"/>
      <c r="R41" s="69"/>
      <c r="S41" s="69"/>
      <c r="T41" s="69"/>
      <c r="U41" s="69"/>
      <c r="V41" s="70">
        <v>29</v>
      </c>
      <c r="W41" s="122" t="s">
        <v>32</v>
      </c>
      <c r="X41" s="25"/>
    </row>
    <row r="42" spans="1:24" ht="13.5" customHeight="1" thickBot="1">
      <c r="A42" s="1"/>
      <c r="X42" s="25"/>
    </row>
    <row r="43" spans="1:9" ht="17.25" customHeight="1" thickBot="1">
      <c r="A43" s="1"/>
      <c r="B43" s="161" t="s">
        <v>57</v>
      </c>
      <c r="C43" s="162"/>
      <c r="D43" s="162"/>
      <c r="E43" s="162"/>
      <c r="F43" s="163"/>
      <c r="I43"/>
    </row>
    <row r="44" spans="2:9" ht="13.5" customHeight="1" thickBot="1">
      <c r="B44" s="50">
        <v>1970</v>
      </c>
      <c r="C44" s="17">
        <v>1980</v>
      </c>
      <c r="D44" s="17">
        <v>1990</v>
      </c>
      <c r="E44" s="17">
        <v>2000</v>
      </c>
      <c r="F44" s="18">
        <v>2010</v>
      </c>
      <c r="I44"/>
    </row>
    <row r="45" spans="2:9" ht="15.75" thickBot="1">
      <c r="B45" s="51">
        <f>14039-117</f>
        <v>13922</v>
      </c>
      <c r="C45" s="52">
        <f>33365-122</f>
        <v>33243</v>
      </c>
      <c r="D45" s="52">
        <f>42261-130</f>
        <v>42131</v>
      </c>
      <c r="E45" s="52">
        <v>56549</v>
      </c>
      <c r="F45" s="53">
        <v>70379</v>
      </c>
      <c r="I45"/>
    </row>
    <row r="46" ht="12.75">
      <c r="I46"/>
    </row>
    <row r="47" ht="12.75">
      <c r="I47"/>
    </row>
    <row r="48" ht="15.75" customHeight="1">
      <c r="I48"/>
    </row>
    <row r="49" ht="17.25" customHeight="1">
      <c r="I49"/>
    </row>
  </sheetData>
  <mergeCells count="41">
    <mergeCell ref="T19:T20"/>
    <mergeCell ref="U19:U20"/>
    <mergeCell ref="S19:S20"/>
    <mergeCell ref="B2:B3"/>
    <mergeCell ref="C2:C3"/>
    <mergeCell ref="D2:F2"/>
    <mergeCell ref="G2:G3"/>
    <mergeCell ref="W9:X9"/>
    <mergeCell ref="B1:G1"/>
    <mergeCell ref="A6:B6"/>
    <mergeCell ref="A7:B7"/>
    <mergeCell ref="A8:B8"/>
    <mergeCell ref="A9:B9"/>
    <mergeCell ref="P15:P16"/>
    <mergeCell ref="R19:R20"/>
    <mergeCell ref="B40:G40"/>
    <mergeCell ref="B41:G41"/>
    <mergeCell ref="B43:F43"/>
    <mergeCell ref="K2:K3"/>
    <mergeCell ref="L2:L3"/>
    <mergeCell ref="M2:M3"/>
    <mergeCell ref="J10:K10"/>
    <mergeCell ref="B10:C10"/>
    <mergeCell ref="I1:J3"/>
    <mergeCell ref="K1:V1"/>
    <mergeCell ref="W6:X6"/>
    <mergeCell ref="W7:X7"/>
    <mergeCell ref="W8:X8"/>
    <mergeCell ref="R2:R3"/>
    <mergeCell ref="Q2:Q3"/>
    <mergeCell ref="N2:N3"/>
    <mergeCell ref="O2:O3"/>
    <mergeCell ref="P2:P3"/>
    <mergeCell ref="S2:S3"/>
    <mergeCell ref="T2:T3"/>
    <mergeCell ref="U2:U3"/>
    <mergeCell ref="V2:V3"/>
    <mergeCell ref="I6:J6"/>
    <mergeCell ref="I7:J7"/>
    <mergeCell ref="I8:J8"/>
    <mergeCell ref="I9:J9"/>
  </mergeCells>
  <printOptions/>
  <pageMargins left="0.25" right="0.25" top="0.25" bottom="0.25" header="0" footer="0"/>
  <pageSetup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cp:lastPrinted>2011-02-28T23:46:57Z</cp:lastPrinted>
  <dcterms:created xsi:type="dcterms:W3CDTF">2011-02-28T17:26:10Z</dcterms:created>
  <dcterms:modified xsi:type="dcterms:W3CDTF">2011-03-01T00:30:45Z</dcterms:modified>
  <cp:category/>
  <cp:version/>
  <cp:contentType/>
  <cp:contentStatus/>
</cp:coreProperties>
</file>